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2780"/>
  </bookViews>
  <sheets>
    <sheet name="Launapæling" sheetId="1" r:id="rId1"/>
    <sheet name="Kaupmáttur" sheetId="2" r:id="rId2"/>
  </sheets>
  <definedNames>
    <definedName name="_xlnm.Print_Area" localSheetId="1">Kaupmáttur!$A:$O</definedName>
    <definedName name="_xlnm.Print_Area" localSheetId="0">Launapæling!$A$1:$P$35</definedName>
  </definedNames>
  <calcPr calcId="144525"/>
</workbook>
</file>

<file path=xl/calcChain.xml><?xml version="1.0" encoding="utf-8"?>
<calcChain xmlns="http://schemas.openxmlformats.org/spreadsheetml/2006/main">
  <c r="M7" i="2" l="1"/>
  <c r="O7" i="2" s="1"/>
  <c r="O8" i="2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P13" i="1"/>
  <c r="P14" i="1"/>
  <c r="P15" i="1"/>
  <c r="P16" i="1"/>
  <c r="P17" i="1"/>
  <c r="P18" i="1"/>
  <c r="P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N12" i="1"/>
  <c r="O12" i="1"/>
  <c r="M12" i="1"/>
  <c r="M5" i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N11" i="1"/>
  <c r="O11" i="1"/>
  <c r="P11" i="1"/>
  <c r="M11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J5" i="1"/>
  <c r="K5" i="1"/>
  <c r="I5" i="1"/>
  <c r="O9" i="2" l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</calcChain>
</file>

<file path=xl/sharedStrings.xml><?xml version="1.0" encoding="utf-8"?>
<sst xmlns="http://schemas.openxmlformats.org/spreadsheetml/2006/main" count="70" uniqueCount="58">
  <si>
    <t>Regluleg laun</t>
  </si>
  <si>
    <t>Regluleg heildarlaun</t>
  </si>
  <si>
    <t>Heildarlaun</t>
  </si>
  <si>
    <t>Fjöldi greiddra stunda</t>
  </si>
  <si>
    <t>Alls</t>
  </si>
  <si>
    <t>2008</t>
  </si>
  <si>
    <t xml:space="preserve">Stjórnendur </t>
  </si>
  <si>
    <t xml:space="preserve">Sérfræðingar </t>
  </si>
  <si>
    <t xml:space="preserve">Tæknar og sérmenntað starfsfólk </t>
  </si>
  <si>
    <t xml:space="preserve">Skrifstofufólk </t>
  </si>
  <si>
    <t xml:space="preserve">Þjónustu-, sölu- og afgreiðslufólk </t>
  </si>
  <si>
    <t>Iðnaðarmenn</t>
  </si>
  <si>
    <t>Verkafólk</t>
  </si>
  <si>
    <t>2010</t>
  </si>
  <si>
    <t xml:space="preserve">  </t>
  </si>
  <si>
    <t xml:space="preserve">Laun eru mánaðarlaun í þúsundum króna.  </t>
  </si>
  <si>
    <t xml:space="preserve">Greiddar stundir eru vikulegar stundir.  </t>
  </si>
  <si>
    <t xml:space="preserve">Niðurstöður byggja á launarannsókn Hagstofu Íslands sem er     </t>
  </si>
  <si>
    <t xml:space="preserve">úrtaksrannsókn.  </t>
  </si>
  <si>
    <t xml:space="preserve">Niðurstöður ná til atvinnugreinanna iðnaðar (D), byggingarstarfsemi </t>
  </si>
  <si>
    <t xml:space="preserve">og mannvirkjagerðar (F), verslunar og ýmissar viðgerðaþjónustu (G), </t>
  </si>
  <si>
    <t xml:space="preserve">samgangna og flutninga (I) og fjármálaþjónustu, lífeyrissjóða og </t>
  </si>
  <si>
    <t xml:space="preserve">vátrygginga (J).  </t>
  </si>
  <si>
    <t xml:space="preserve">Einstaklingur telst fullvinnandi  ef samanlagður fjöldi greiddra </t>
  </si>
  <si>
    <t xml:space="preserve">stunda (þ.e. fyrir dagvinnu, vaktavinnu, og yfirvinnu) er a.m.k. 90% </t>
  </si>
  <si>
    <t xml:space="preserve">af mánaðarlegri dagvinnuskyldu. </t>
  </si>
  <si>
    <t>Regluleg laun:</t>
  </si>
  <si>
    <t xml:space="preserve">sem um er að ræða dagvinnu eða vaktavinnu. Í þessum launum eru hvers </t>
  </si>
  <si>
    <t xml:space="preserve">konar álags-, bónus- og kostnaðargreiðslur, svo sem föst yfirvinna, </t>
  </si>
  <si>
    <t xml:space="preserve">sem gerðar eru upp á hverju útborgunartímabili.  </t>
  </si>
  <si>
    <t xml:space="preserve">          </t>
  </si>
  <si>
    <t>Regluleg heildarlaun:</t>
  </si>
  <si>
    <t xml:space="preserve">yfirvinnulaunum, veikindalaunum og fyrirframgreiðslu vegna  </t>
  </si>
  <si>
    <t xml:space="preserve">uppmælinga.      </t>
  </si>
  <si>
    <t>Heildarlaun:</t>
  </si>
  <si>
    <t xml:space="preserve">auk ýmissa óreglulegra greiðslna s.s. orlofs- og desemberuppbótar, </t>
  </si>
  <si>
    <t xml:space="preserve">eingreiðslna, ákvæðisgreiðslna og uppgjörs vegna mælinga. Við </t>
  </si>
  <si>
    <t xml:space="preserve">útreikninga er hvorki tekið tillit til hlunninda né akstursgreiðslna. </t>
  </si>
  <si>
    <t xml:space="preserve"> </t>
  </si>
  <si>
    <t>Fjöldi greiddra stunda:</t>
  </si>
  <si>
    <t xml:space="preserve">  Fjöldi greiddra stunda er samanlagður fjöldi greiddra stunda á viku </t>
  </si>
  <si>
    <t xml:space="preserve">í fullu starfi hvort heldur sem er í dag-, vakta- eða yfirvinnu.  </t>
  </si>
  <si>
    <t xml:space="preserve">Regluleg laun eru greidd mánaðarlaun fyrir umsaminn vinnutíma hvort </t>
  </si>
  <si>
    <t xml:space="preserve">Regluleg heildarlaun eru regluleg laun að viðbættum </t>
  </si>
  <si>
    <t xml:space="preserve">Heildarlaun eru öll laun einstaklingsins, þ.e. regluleg heildarlaun </t>
  </si>
  <si>
    <t>Reiknað tímakaup út                                   frá dálkum D,E &amp; F / G</t>
  </si>
  <si>
    <t>Vinnu  stundir</t>
  </si>
  <si>
    <t>Regluleg heildarl.</t>
  </si>
  <si>
    <t xml:space="preserve">    </t>
  </si>
  <si>
    <t xml:space="preserve">http://www.hagstofa.is/Hagtolur/Laun,-tekjur-og-vinnumarkadur/Laun </t>
  </si>
  <si>
    <r>
      <t xml:space="preserve">Heimild: </t>
    </r>
    <r>
      <rPr>
        <b/>
        <i/>
        <sz val="11"/>
        <color theme="1"/>
        <rFont val="Calibri"/>
        <family val="2"/>
        <scheme val="minor"/>
      </rPr>
      <t>Hagstofa Íslands</t>
    </r>
  </si>
  <si>
    <t xml:space="preserve">Reiknaður mismunur á milli 2008 og 2010         í %  og krónum </t>
  </si>
  <si>
    <t>Meðaltal í þúsundum króna á verðlagi hvers árs</t>
  </si>
  <si>
    <t>Vísitala</t>
  </si>
  <si>
    <t xml:space="preserve">Vísitala kaupmáttar launa 2008-2011                               </t>
  </si>
  <si>
    <t xml:space="preserve">Laun fullvinnandi launamanna á almennum vinnumarkaði - 2008-2010           </t>
  </si>
  <si>
    <t>Sýnir breytingu launavísitölu umfram breytingu á vísitölu neysluverðs.</t>
  </si>
  <si>
    <t>Gert þann 8 júní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</si>
</sst>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r.&quot;;[Red]\-#,##0\ &quot;kr.&quot;"/>
    <numFmt numFmtId="164" formatCode="#,##0\ &quot;kr.&quot;"/>
    <numFmt numFmtId="165" formatCode="0.0"/>
    <numFmt numFmtId="166" formatCode="0.0_ ;[Red]\-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3" borderId="2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7" borderId="0" xfId="0" applyFill="1"/>
    <xf numFmtId="0" fontId="10" fillId="0" borderId="0" xfId="0" applyFont="1"/>
    <xf numFmtId="0" fontId="10" fillId="0" borderId="0" xfId="0" applyFont="1" applyAlignment="1" applyProtection="1">
      <alignment horizontal="left"/>
      <protection locked="0"/>
    </xf>
    <xf numFmtId="0" fontId="10" fillId="7" borderId="0" xfId="0" applyFont="1" applyFill="1" applyAlignment="1" applyProtection="1">
      <alignment horizontal="left"/>
      <protection locked="0"/>
    </xf>
    <xf numFmtId="0" fontId="10" fillId="7" borderId="0" xfId="0" applyFont="1" applyFill="1"/>
    <xf numFmtId="0" fontId="11" fillId="7" borderId="0" xfId="0" applyFont="1" applyFill="1" applyAlignment="1" applyProtection="1">
      <alignment horizontal="left"/>
      <protection locked="0"/>
    </xf>
    <xf numFmtId="0" fontId="6" fillId="4" borderId="0" xfId="6" applyFont="1"/>
    <xf numFmtId="0" fontId="6" fillId="8" borderId="0" xfId="6" applyFont="1" applyFill="1"/>
    <xf numFmtId="0" fontId="6" fillId="8" borderId="0" xfId="6" applyFont="1" applyFill="1" applyAlignment="1" applyProtection="1">
      <alignment horizontal="right" vertical="center"/>
      <protection locked="0"/>
    </xf>
    <xf numFmtId="0" fontId="6" fillId="8" borderId="0" xfId="6" applyFont="1" applyFill="1" applyAlignment="1" applyProtection="1">
      <alignment horizontal="center" vertical="center" wrapText="1"/>
      <protection locked="0"/>
    </xf>
    <xf numFmtId="0" fontId="7" fillId="0" borderId="0" xfId="5"/>
    <xf numFmtId="0" fontId="4" fillId="0" borderId="0" xfId="2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0" borderId="1" xfId="1" applyAlignment="1" applyProtection="1">
      <alignment horizontal="left"/>
      <protection locked="0"/>
    </xf>
    <xf numFmtId="0" fontId="3" fillId="0" borderId="1" xfId="1"/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17" fontId="2" fillId="0" borderId="0" xfId="0" applyNumberFormat="1" applyFont="1" applyAlignment="1" applyProtection="1">
      <alignment horizontal="center"/>
      <protection locked="0"/>
    </xf>
    <xf numFmtId="0" fontId="6" fillId="4" borderId="0" xfId="6" applyFont="1" applyAlignment="1">
      <alignment horizontal="center"/>
    </xf>
    <xf numFmtId="0" fontId="6" fillId="4" borderId="0" xfId="6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7" fontId="2" fillId="9" borderId="0" xfId="0" applyNumberFormat="1" applyFont="1" applyFill="1" applyAlignment="1" applyProtection="1">
      <alignment horizontal="center"/>
      <protection locked="0"/>
    </xf>
    <xf numFmtId="165" fontId="0" fillId="9" borderId="0" xfId="0" applyNumberFormat="1" applyFill="1" applyAlignment="1">
      <alignment horizontal="center"/>
    </xf>
    <xf numFmtId="165" fontId="0" fillId="9" borderId="0" xfId="0" applyNumberFormat="1" applyFill="1" applyAlignment="1" applyProtection="1">
      <alignment horizontal="center"/>
      <protection locked="0"/>
    </xf>
    <xf numFmtId="0" fontId="3" fillId="0" borderId="1" xfId="1" applyAlignment="1">
      <alignment horizont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6" fillId="8" borderId="0" xfId="6" applyFont="1" applyFill="1" applyAlignment="1">
      <alignment horizontal="center" vertical="center" wrapText="1"/>
    </xf>
    <xf numFmtId="0" fontId="12" fillId="7" borderId="0" xfId="9" applyFill="1" applyAlignment="1">
      <alignment horizontal="center" wrapText="1"/>
    </xf>
    <xf numFmtId="0" fontId="0" fillId="7" borderId="0" xfId="0" applyFill="1" applyAlignment="1">
      <alignment horizontal="center" wrapText="1"/>
    </xf>
    <xf numFmtId="0" fontId="14" fillId="0" borderId="0" xfId="2" applyFont="1" applyAlignment="1" applyProtection="1">
      <alignment horizontal="left" wrapText="1"/>
      <protection locked="0"/>
    </xf>
    <xf numFmtId="0" fontId="6" fillId="8" borderId="0" xfId="6" applyFont="1" applyFill="1" applyBorder="1" applyAlignment="1">
      <alignment horizontal="center" vertical="center" wrapText="1"/>
    </xf>
    <xf numFmtId="0" fontId="2" fillId="7" borderId="0" xfId="8" applyFill="1"/>
    <xf numFmtId="0" fontId="2" fillId="7" borderId="0" xfId="8" applyFill="1" applyAlignment="1" applyProtection="1">
      <alignment horizontal="right" vertical="center"/>
      <protection locked="0"/>
    </xf>
    <xf numFmtId="0" fontId="2" fillId="7" borderId="0" xfId="8" applyFill="1" applyAlignment="1" applyProtection="1">
      <alignment horizontal="center" vertical="center" wrapText="1"/>
      <protection locked="0"/>
    </xf>
    <xf numFmtId="0" fontId="2" fillId="7" borderId="3" xfId="8" applyFill="1" applyBorder="1" applyAlignment="1">
      <alignment horizontal="center" vertical="center" wrapText="1"/>
    </xf>
    <xf numFmtId="0" fontId="2" fillId="6" borderId="7" xfId="8" applyBorder="1" applyAlignment="1" applyProtection="1">
      <alignment horizontal="left"/>
      <protection locked="0"/>
    </xf>
    <xf numFmtId="0" fontId="2" fillId="6" borderId="8" xfId="8" applyBorder="1" applyAlignment="1" applyProtection="1">
      <alignment horizontal="left"/>
      <protection locked="0"/>
    </xf>
    <xf numFmtId="0" fontId="2" fillId="6" borderId="8" xfId="8" applyBorder="1" applyAlignment="1" applyProtection="1">
      <alignment horizontal="center"/>
      <protection locked="0"/>
    </xf>
    <xf numFmtId="0" fontId="2" fillId="7" borderId="8" xfId="8" applyFill="1" applyBorder="1"/>
    <xf numFmtId="164" fontId="2" fillId="6" borderId="8" xfId="8" applyNumberFormat="1" applyBorder="1"/>
    <xf numFmtId="164" fontId="2" fillId="6" borderId="9" xfId="8" applyNumberFormat="1" applyBorder="1"/>
    <xf numFmtId="0" fontId="0" fillId="7" borderId="10" xfId="0" applyFill="1" applyBorder="1"/>
    <xf numFmtId="0" fontId="2" fillId="6" borderId="13" xfId="8" applyBorder="1"/>
    <xf numFmtId="0" fontId="2" fillId="6" borderId="14" xfId="8" applyBorder="1"/>
    <xf numFmtId="0" fontId="1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7" borderId="14" xfId="0" applyFill="1" applyBorder="1"/>
    <xf numFmtId="164" fontId="0" fillId="0" borderId="14" xfId="0" applyNumberFormat="1" applyBorder="1"/>
    <xf numFmtId="164" fontId="0" fillId="0" borderId="15" xfId="0" applyNumberFormat="1" applyBorder="1"/>
    <xf numFmtId="0" fontId="2" fillId="6" borderId="14" xfId="8" applyBorder="1" applyAlignment="1" applyProtection="1">
      <alignment horizontal="left"/>
      <protection locked="0"/>
    </xf>
    <xf numFmtId="0" fontId="2" fillId="6" borderId="14" xfId="8" applyBorder="1" applyAlignment="1" applyProtection="1">
      <alignment horizontal="center"/>
      <protection locked="0"/>
    </xf>
    <xf numFmtId="0" fontId="2" fillId="7" borderId="14" xfId="8" applyFill="1" applyBorder="1"/>
    <xf numFmtId="164" fontId="2" fillId="6" borderId="14" xfId="8" applyNumberFormat="1" applyBorder="1"/>
    <xf numFmtId="164" fontId="2" fillId="6" borderId="15" xfId="8" applyNumberFormat="1" applyBorder="1"/>
    <xf numFmtId="0" fontId="2" fillId="5" borderId="13" xfId="7" applyBorder="1"/>
    <xf numFmtId="0" fontId="2" fillId="5" borderId="14" xfId="7" applyBorder="1" applyAlignment="1" applyProtection="1">
      <alignment horizontal="left"/>
      <protection locked="0"/>
    </xf>
    <xf numFmtId="0" fontId="2" fillId="5" borderId="14" xfId="7" applyBorder="1"/>
    <xf numFmtId="0" fontId="2" fillId="5" borderId="14" xfId="7" applyBorder="1" applyAlignment="1" applyProtection="1">
      <alignment horizontal="center"/>
      <protection locked="0"/>
    </xf>
    <xf numFmtId="0" fontId="2" fillId="7" borderId="14" xfId="7" applyFill="1" applyBorder="1"/>
    <xf numFmtId="164" fontId="2" fillId="5" borderId="14" xfId="7" applyNumberFormat="1" applyBorder="1"/>
    <xf numFmtId="164" fontId="2" fillId="5" borderId="15" xfId="7" applyNumberFormat="1" applyBorder="1"/>
    <xf numFmtId="0" fontId="2" fillId="5" borderId="18" xfId="7" applyBorder="1"/>
    <xf numFmtId="0" fontId="2" fillId="5" borderId="19" xfId="7" applyBorder="1"/>
    <xf numFmtId="0" fontId="1" fillId="0" borderId="19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7" borderId="19" xfId="0" applyFill="1" applyBorder="1"/>
    <xf numFmtId="164" fontId="0" fillId="0" borderId="19" xfId="0" applyNumberFormat="1" applyBorder="1"/>
    <xf numFmtId="164" fontId="0" fillId="0" borderId="20" xfId="0" applyNumberFormat="1" applyBorder="1"/>
    <xf numFmtId="0" fontId="0" fillId="7" borderId="21" xfId="0" applyFill="1" applyBorder="1"/>
    <xf numFmtId="10" fontId="2" fillId="6" borderId="11" xfId="8" applyNumberFormat="1" applyBorder="1"/>
    <xf numFmtId="10" fontId="2" fillId="6" borderId="10" xfId="8" applyNumberFormat="1" applyBorder="1"/>
    <xf numFmtId="10" fontId="2" fillId="6" borderId="12" xfId="8" applyNumberFormat="1" applyBorder="1"/>
    <xf numFmtId="10" fontId="2" fillId="6" borderId="16" xfId="8" applyNumberFormat="1" applyBorder="1"/>
    <xf numFmtId="10" fontId="2" fillId="6" borderId="14" xfId="8" applyNumberFormat="1" applyBorder="1"/>
    <xf numFmtId="10" fontId="2" fillId="6" borderId="17" xfId="8" applyNumberFormat="1" applyBorder="1"/>
    <xf numFmtId="10" fontId="13" fillId="0" borderId="16" xfId="3" applyNumberFormat="1" applyFont="1" applyFill="1" applyBorder="1"/>
    <xf numFmtId="10" fontId="13" fillId="0" borderId="14" xfId="3" applyNumberFormat="1" applyFont="1" applyFill="1" applyBorder="1"/>
    <xf numFmtId="10" fontId="13" fillId="0" borderId="17" xfId="3" applyNumberFormat="1" applyFont="1" applyFill="1" applyBorder="1"/>
    <xf numFmtId="6" fontId="0" fillId="0" borderId="16" xfId="4" applyNumberFormat="1" applyFont="1" applyFill="1" applyBorder="1"/>
    <xf numFmtId="6" fontId="0" fillId="0" borderId="14" xfId="4" applyNumberFormat="1" applyFont="1" applyFill="1" applyBorder="1"/>
    <xf numFmtId="166" fontId="0" fillId="0" borderId="17" xfId="4" applyNumberFormat="1" applyFont="1" applyFill="1" applyBorder="1"/>
    <xf numFmtId="6" fontId="0" fillId="0" borderId="22" xfId="4" applyNumberFormat="1" applyFont="1" applyFill="1" applyBorder="1"/>
    <xf numFmtId="6" fontId="0" fillId="0" borderId="23" xfId="4" applyNumberFormat="1" applyFont="1" applyFill="1" applyBorder="1"/>
    <xf numFmtId="166" fontId="0" fillId="0" borderId="24" xfId="4" applyNumberFormat="1" applyFont="1" applyFill="1" applyBorder="1"/>
    <xf numFmtId="6" fontId="2" fillId="5" borderId="16" xfId="7" applyNumberFormat="1" applyBorder="1"/>
    <xf numFmtId="6" fontId="2" fillId="5" borderId="14" xfId="7" applyNumberFormat="1" applyBorder="1"/>
    <xf numFmtId="166" fontId="2" fillId="5" borderId="17" xfId="7" applyNumberFormat="1" applyBorder="1"/>
  </cellXfs>
  <cellStyles count="10">
    <cellStyle name="20% - Accent1" xfId="7" builtinId="30"/>
    <cellStyle name="20% - Accent5" xfId="8" builtinId="46"/>
    <cellStyle name="Accent1" xfId="6" builtinId="29"/>
    <cellStyle name="Bad" xfId="3" builtinId="27"/>
    <cellStyle name="Explanatory Text" xfId="5" builtinId="53"/>
    <cellStyle name="Heading 1" xfId="1" builtinId="16"/>
    <cellStyle name="Heading 4" xfId="2" builtinId="19"/>
    <cellStyle name="Hyperlink" xfId="9" builtinId="8"/>
    <cellStyle name="Normal" xfId="0" builtinId="0"/>
    <cellStyle name="Note" xfId="4" builtinId="1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Kaupmáttur!$B$5</c:f>
              <c:strCache>
                <c:ptCount val="1"/>
                <c:pt idx="0">
                  <c:v>Vísitala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6.0346061757954239E-3"/>
                  <c:y val="-3.2148034001716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Kaupmáttur!$A$6:$A$45</c:f>
              <c:numCache>
                <c:formatCode>mmm\-yy</c:formatCode>
                <c:ptCount val="4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</c:numCache>
            </c:numRef>
          </c:cat>
          <c:val>
            <c:numRef>
              <c:f>Kaupmáttur!$B$6:$B$45</c:f>
              <c:numCache>
                <c:formatCode>0.0</c:formatCode>
                <c:ptCount val="40"/>
                <c:pt idx="0">
                  <c:v>120.2</c:v>
                </c:pt>
                <c:pt idx="1">
                  <c:v>119.5</c:v>
                </c:pt>
                <c:pt idx="2">
                  <c:v>119.2</c:v>
                </c:pt>
                <c:pt idx="3">
                  <c:v>116.3</c:v>
                </c:pt>
                <c:pt idx="4">
                  <c:v>115.2</c:v>
                </c:pt>
                <c:pt idx="5">
                  <c:v>115.6</c:v>
                </c:pt>
                <c:pt idx="6">
                  <c:v>115.4</c:v>
                </c:pt>
                <c:pt idx="7">
                  <c:v>114.9</c:v>
                </c:pt>
                <c:pt idx="8">
                  <c:v>114.5</c:v>
                </c:pt>
                <c:pt idx="9">
                  <c:v>112.4</c:v>
                </c:pt>
                <c:pt idx="10">
                  <c:v>109.9</c:v>
                </c:pt>
                <c:pt idx="11">
                  <c:v>109</c:v>
                </c:pt>
                <c:pt idx="12">
                  <c:v>109</c:v>
                </c:pt>
                <c:pt idx="13">
                  <c:v>108.4</c:v>
                </c:pt>
                <c:pt idx="14">
                  <c:v>109.2</c:v>
                </c:pt>
                <c:pt idx="15">
                  <c:v>108.5</c:v>
                </c:pt>
                <c:pt idx="16">
                  <c:v>107.5</c:v>
                </c:pt>
                <c:pt idx="17">
                  <c:v>106.2</c:v>
                </c:pt>
                <c:pt idx="18">
                  <c:v>106.4</c:v>
                </c:pt>
                <c:pt idx="19">
                  <c:v>105.9</c:v>
                </c:pt>
                <c:pt idx="20">
                  <c:v>105.3</c:v>
                </c:pt>
                <c:pt idx="21">
                  <c:v>104.5</c:v>
                </c:pt>
                <c:pt idx="22">
                  <c:v>105.2</c:v>
                </c:pt>
                <c:pt idx="23">
                  <c:v>105</c:v>
                </c:pt>
                <c:pt idx="24">
                  <c:v>105.5</c:v>
                </c:pt>
                <c:pt idx="25">
                  <c:v>104.8</c:v>
                </c:pt>
                <c:pt idx="26">
                  <c:v>104.3</c:v>
                </c:pt>
                <c:pt idx="27">
                  <c:v>104.2</c:v>
                </c:pt>
                <c:pt idx="28">
                  <c:v>103.9</c:v>
                </c:pt>
                <c:pt idx="29">
                  <c:v>106.6</c:v>
                </c:pt>
                <c:pt idx="30">
                  <c:v>107.6</c:v>
                </c:pt>
                <c:pt idx="31">
                  <c:v>107.4</c:v>
                </c:pt>
                <c:pt idx="32">
                  <c:v>107.7</c:v>
                </c:pt>
                <c:pt idx="33">
                  <c:v>107.2</c:v>
                </c:pt>
                <c:pt idx="34">
                  <c:v>107.3</c:v>
                </c:pt>
                <c:pt idx="35">
                  <c:v>107.2</c:v>
                </c:pt>
                <c:pt idx="36">
                  <c:v>108.2</c:v>
                </c:pt>
                <c:pt idx="37">
                  <c:v>107.1</c:v>
                </c:pt>
                <c:pt idx="38">
                  <c:v>106.4</c:v>
                </c:pt>
                <c:pt idx="39">
                  <c:v>105.7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26528"/>
        <c:axId val="220533120"/>
      </c:lineChart>
      <c:dateAx>
        <c:axId val="220326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s-IS"/>
          </a:p>
        </c:txPr>
        <c:crossAx val="220533120"/>
        <c:crosses val="autoZero"/>
        <c:auto val="1"/>
        <c:lblOffset val="100"/>
        <c:baseTimeUnit val="months"/>
      </c:dateAx>
      <c:valAx>
        <c:axId val="220533120"/>
        <c:scaling>
          <c:orientation val="minMax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032652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7967188551508058E-2"/>
          <c:y val="0.78136152098634726"/>
          <c:w val="0.1442187281448753"/>
          <c:h val="5.7543081577809935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3.9507698900274829E-3"/>
                  <c:y val="-4.4321226203093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7.378747986172058E-4"/>
                  <c:y val="2.4407277536792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>
                <c:manualLayout>
                  <c:x val="-9.4191522762951327E-3"/>
                  <c:y val="3.8152978284769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Kaupmáttur!$N$6:$N$45</c:f>
              <c:numCache>
                <c:formatCode>mmm\-yy</c:formatCode>
                <c:ptCount val="40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</c:numCache>
            </c:numRef>
          </c:cat>
          <c:val>
            <c:numRef>
              <c:f>Kaupmáttur!$O$6:$O$45</c:f>
              <c:numCache>
                <c:formatCode>0.0</c:formatCode>
                <c:ptCount val="40"/>
                <c:pt idx="0">
                  <c:v>100</c:v>
                </c:pt>
                <c:pt idx="1">
                  <c:v>99.417637271214645</c:v>
                </c:pt>
                <c:pt idx="2">
                  <c:v>99.168053244592357</c:v>
                </c:pt>
                <c:pt idx="3">
                  <c:v>96.755407653910154</c:v>
                </c:pt>
                <c:pt idx="4">
                  <c:v>95.840266222961745</c:v>
                </c:pt>
                <c:pt idx="5">
                  <c:v>96.173044925124799</c:v>
                </c:pt>
                <c:pt idx="6">
                  <c:v>96.006655574043279</c:v>
                </c:pt>
                <c:pt idx="7">
                  <c:v>95.590682196339458</c:v>
                </c:pt>
                <c:pt idx="8">
                  <c:v>95.257903494176389</c:v>
                </c:pt>
                <c:pt idx="9">
                  <c:v>93.510815307820323</c:v>
                </c:pt>
                <c:pt idx="10">
                  <c:v>91.430948419301188</c:v>
                </c:pt>
                <c:pt idx="11">
                  <c:v>90.682196339434299</c:v>
                </c:pt>
                <c:pt idx="12">
                  <c:v>90.682196339434299</c:v>
                </c:pt>
                <c:pt idx="13">
                  <c:v>90.18302828618971</c:v>
                </c:pt>
                <c:pt idx="14">
                  <c:v>90.848585690515819</c:v>
                </c:pt>
                <c:pt idx="15">
                  <c:v>90.266222961730463</c:v>
                </c:pt>
                <c:pt idx="16">
                  <c:v>89.434276206322807</c:v>
                </c:pt>
                <c:pt idx="17">
                  <c:v>88.352745424292848</c:v>
                </c:pt>
                <c:pt idx="18">
                  <c:v>88.519134775374383</c:v>
                </c:pt>
                <c:pt idx="19">
                  <c:v>88.103161397670561</c:v>
                </c:pt>
                <c:pt idx="20">
                  <c:v>87.603993344425959</c:v>
                </c:pt>
                <c:pt idx="21">
                  <c:v>86.938435940099836</c:v>
                </c:pt>
                <c:pt idx="22">
                  <c:v>87.520798668885206</c:v>
                </c:pt>
                <c:pt idx="23">
                  <c:v>87.354409317803672</c:v>
                </c:pt>
                <c:pt idx="24">
                  <c:v>87.770382695507493</c:v>
                </c:pt>
                <c:pt idx="25">
                  <c:v>87.188019966722123</c:v>
                </c:pt>
                <c:pt idx="26">
                  <c:v>86.772046589018302</c:v>
                </c:pt>
                <c:pt idx="27">
                  <c:v>86.688851913477549</c:v>
                </c:pt>
                <c:pt idx="28">
                  <c:v>86.439267886855262</c:v>
                </c:pt>
                <c:pt idx="29">
                  <c:v>88.685524126455917</c:v>
                </c:pt>
                <c:pt idx="30">
                  <c:v>89.517470881863574</c:v>
                </c:pt>
                <c:pt idx="31">
                  <c:v>89.351081530782054</c:v>
                </c:pt>
                <c:pt idx="32">
                  <c:v>89.600665557404355</c:v>
                </c:pt>
                <c:pt idx="33">
                  <c:v>89.184692179700534</c:v>
                </c:pt>
                <c:pt idx="34">
                  <c:v>89.267886855241301</c:v>
                </c:pt>
                <c:pt idx="35">
                  <c:v>89.184692179700534</c:v>
                </c:pt>
                <c:pt idx="36">
                  <c:v>90.016638935108176</c:v>
                </c:pt>
                <c:pt idx="37">
                  <c:v>89.101497504159738</c:v>
                </c:pt>
                <c:pt idx="38">
                  <c:v>88.519134775374397</c:v>
                </c:pt>
                <c:pt idx="39">
                  <c:v>87.936772046589027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50272"/>
        <c:axId val="220551808"/>
      </c:lineChart>
      <c:dateAx>
        <c:axId val="2205502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s-IS"/>
          </a:p>
        </c:txPr>
        <c:crossAx val="220551808"/>
        <c:crosses val="autoZero"/>
        <c:auto val="1"/>
        <c:lblOffset val="100"/>
        <c:baseTimeUnit val="months"/>
      </c:dateAx>
      <c:valAx>
        <c:axId val="220551808"/>
        <c:scaling>
          <c:orientation val="minMax"/>
          <c:min val="8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20550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0</xdr:colOff>
      <xdr:row>26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26</xdr:row>
      <xdr:rowOff>66675</xdr:rowOff>
    </xdr:from>
    <xdr:to>
      <xdr:col>12</xdr:col>
      <xdr:colOff>0</xdr:colOff>
      <xdr:row>45</xdr:row>
      <xdr:rowOff>142876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gstofa.is/Hagtolur/Laun,-tekjur-og-vinnumarkadur/Lau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showGridLines="0" tabSelected="1" topLeftCell="A13" workbookViewId="0">
      <selection activeCell="A39" sqref="A39"/>
    </sheetView>
  </sheetViews>
  <sheetFormatPr defaultRowHeight="15" x14ac:dyDescent="0.25"/>
  <cols>
    <col min="1" max="2" width="6" customWidth="1"/>
    <col min="3" max="3" width="37" customWidth="1"/>
    <col min="4" max="7" width="11.85546875" customWidth="1"/>
    <col min="8" max="8" width="2.7109375" customWidth="1"/>
    <col min="9" max="11" width="11.85546875" bestFit="1" customWidth="1"/>
    <col min="12" max="12" width="2.7109375" customWidth="1"/>
    <col min="13" max="14" width="9.28515625" bestFit="1" customWidth="1"/>
    <col min="15" max="15" width="11" bestFit="1" customWidth="1"/>
    <col min="18" max="19" width="9.28515625" bestFit="1" customWidth="1"/>
    <col min="20" max="20" width="11" bestFit="1" customWidth="1"/>
    <col min="21" max="21" width="4.28515625" bestFit="1" customWidth="1"/>
  </cols>
  <sheetData>
    <row r="1" spans="1:16" ht="20.25" thickBot="1" x14ac:dyDescent="0.35">
      <c r="A1" s="15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7.5" customHeight="1" thickTop="1" x14ac:dyDescent="0.25">
      <c r="A2" s="13" t="s">
        <v>48</v>
      </c>
    </row>
    <row r="3" spans="1:16" ht="45.75" thickBot="1" x14ac:dyDescent="0.3">
      <c r="A3" s="9"/>
      <c r="B3" s="9"/>
      <c r="C3" s="10" t="s">
        <v>52</v>
      </c>
      <c r="D3" s="11" t="s">
        <v>0</v>
      </c>
      <c r="E3" s="11" t="s">
        <v>1</v>
      </c>
      <c r="F3" s="11" t="s">
        <v>2</v>
      </c>
      <c r="G3" s="11" t="s">
        <v>3</v>
      </c>
      <c r="H3" s="9"/>
      <c r="I3" s="35" t="s">
        <v>45</v>
      </c>
      <c r="J3" s="35"/>
      <c r="K3" s="35"/>
      <c r="L3" s="9"/>
      <c r="M3" s="31" t="s">
        <v>51</v>
      </c>
      <c r="N3" s="31"/>
      <c r="O3" s="31"/>
      <c r="P3" s="31"/>
    </row>
    <row r="4" spans="1:16" ht="30" x14ac:dyDescent="0.25">
      <c r="A4" s="36"/>
      <c r="B4" s="36"/>
      <c r="C4" s="37"/>
      <c r="D4" s="38"/>
      <c r="E4" s="38"/>
      <c r="F4" s="38"/>
      <c r="G4" s="38"/>
      <c r="H4" s="36"/>
      <c r="I4" s="39"/>
      <c r="J4" s="39"/>
      <c r="K4" s="39"/>
      <c r="L4" s="36"/>
      <c r="M4" s="30" t="s">
        <v>0</v>
      </c>
      <c r="N4" s="29" t="s">
        <v>47</v>
      </c>
      <c r="O4" s="29" t="s">
        <v>2</v>
      </c>
      <c r="P4" s="28" t="s">
        <v>46</v>
      </c>
    </row>
    <row r="5" spans="1:16" x14ac:dyDescent="0.25">
      <c r="A5" s="40" t="s">
        <v>4</v>
      </c>
      <c r="B5" s="41" t="s">
        <v>5</v>
      </c>
      <c r="C5" s="41" t="s">
        <v>6</v>
      </c>
      <c r="D5" s="42">
        <v>686</v>
      </c>
      <c r="E5" s="42">
        <v>693</v>
      </c>
      <c r="F5" s="42">
        <v>902</v>
      </c>
      <c r="G5" s="42">
        <v>39.9</v>
      </c>
      <c r="H5" s="43"/>
      <c r="I5" s="44">
        <f>+(D5*1000)/($G5*4.25)</f>
        <v>4045.4076367389061</v>
      </c>
      <c r="J5" s="44">
        <f t="shared" ref="J5:K5" si="0">+(E5*1000)/($G5*4.25)</f>
        <v>4086.6873065015484</v>
      </c>
      <c r="K5" s="45">
        <f t="shared" si="0"/>
        <v>5319.1803037004283</v>
      </c>
      <c r="L5" s="46"/>
      <c r="M5" s="74">
        <f>+D12/D5-1</f>
        <v>3.9358600583090375E-2</v>
      </c>
      <c r="N5" s="75">
        <f>+E12/E5-1</f>
        <v>4.0404040404040442E-2</v>
      </c>
      <c r="O5" s="75">
        <f>+F12/F5-1</f>
        <v>-0.14412416851441245</v>
      </c>
      <c r="P5" s="76">
        <f>+G12/G5-1</f>
        <v>-2.5062656641604564E-3</v>
      </c>
    </row>
    <row r="6" spans="1:16" x14ac:dyDescent="0.25">
      <c r="A6" s="47"/>
      <c r="B6" s="48"/>
      <c r="C6" s="49" t="s">
        <v>7</v>
      </c>
      <c r="D6" s="50">
        <v>560</v>
      </c>
      <c r="E6" s="50">
        <v>573</v>
      </c>
      <c r="F6" s="50">
        <v>684</v>
      </c>
      <c r="G6" s="50">
        <v>39.5</v>
      </c>
      <c r="H6" s="51"/>
      <c r="I6" s="52">
        <f t="shared" ref="I6:I18" si="1">+(D6*1000)/($G6*4.25)</f>
        <v>3335.8153387937455</v>
      </c>
      <c r="J6" s="52">
        <f t="shared" ref="J6:J18" si="2">+(E6*1000)/($G6*4.25)</f>
        <v>3413.2539091586</v>
      </c>
      <c r="K6" s="53">
        <f t="shared" ref="K6:K18" si="3">+(F6*1000)/($G6*4.25)</f>
        <v>4074.4601638123604</v>
      </c>
      <c r="L6" s="51"/>
      <c r="M6" s="80">
        <f>+D13/D6-1</f>
        <v>3.7500000000000089E-2</v>
      </c>
      <c r="N6" s="81">
        <f>+E13/E6-1</f>
        <v>3.8394415357766221E-2</v>
      </c>
      <c r="O6" s="81">
        <f>+F13/F6-1</f>
        <v>-9.5029239766081908E-2</v>
      </c>
      <c r="P6" s="82">
        <f>+G13/G6-1</f>
        <v>7.5949367088605779E-3</v>
      </c>
    </row>
    <row r="7" spans="1:16" x14ac:dyDescent="0.25">
      <c r="A7" s="47"/>
      <c r="B7" s="48"/>
      <c r="C7" s="54" t="s">
        <v>8</v>
      </c>
      <c r="D7" s="55">
        <v>409</v>
      </c>
      <c r="E7" s="55">
        <v>432</v>
      </c>
      <c r="F7" s="55">
        <v>499</v>
      </c>
      <c r="G7" s="55">
        <v>40.200000000000003</v>
      </c>
      <c r="H7" s="56"/>
      <c r="I7" s="57">
        <f t="shared" si="1"/>
        <v>2393.9127889961951</v>
      </c>
      <c r="J7" s="57">
        <f t="shared" si="2"/>
        <v>2528.5338015803331</v>
      </c>
      <c r="K7" s="58">
        <f t="shared" si="3"/>
        <v>2920.6906643254315</v>
      </c>
      <c r="L7" s="51"/>
      <c r="M7" s="77">
        <f>+D14/D7-1</f>
        <v>4.8899755501222497E-2</v>
      </c>
      <c r="N7" s="78">
        <f>+E14/E7-1</f>
        <v>4.861111111111116E-2</v>
      </c>
      <c r="O7" s="78">
        <f>+F14/F7-1</f>
        <v>-4.2084168336673389E-2</v>
      </c>
      <c r="P7" s="79">
        <f>+G14/G7-1</f>
        <v>4.9751243781093191E-3</v>
      </c>
    </row>
    <row r="8" spans="1:16" x14ac:dyDescent="0.25">
      <c r="A8" s="47"/>
      <c r="B8" s="48"/>
      <c r="C8" s="49" t="s">
        <v>9</v>
      </c>
      <c r="D8" s="50">
        <v>298</v>
      </c>
      <c r="E8" s="50">
        <v>318</v>
      </c>
      <c r="F8" s="50">
        <v>347</v>
      </c>
      <c r="G8" s="50">
        <v>40.4</v>
      </c>
      <c r="H8" s="51"/>
      <c r="I8" s="52">
        <f t="shared" si="1"/>
        <v>1735.5853232382062</v>
      </c>
      <c r="J8" s="52">
        <f t="shared" si="2"/>
        <v>1852.0675596971464</v>
      </c>
      <c r="K8" s="53">
        <f t="shared" si="3"/>
        <v>2020.9668025626092</v>
      </c>
      <c r="L8" s="51"/>
      <c r="M8" s="80">
        <f>+D15/D8-1</f>
        <v>9.7315436241610653E-2</v>
      </c>
      <c r="N8" s="81">
        <f>+E15/E8-1</f>
        <v>7.8616352201257955E-2</v>
      </c>
      <c r="O8" s="81">
        <f>+F15/F8-1</f>
        <v>3.170028818443793E-2</v>
      </c>
      <c r="P8" s="82">
        <f>+G15/G8-1</f>
        <v>-4.9504950495048439E-3</v>
      </c>
    </row>
    <row r="9" spans="1:16" ht="15" customHeight="1" x14ac:dyDescent="0.25">
      <c r="A9" s="47"/>
      <c r="B9" s="48"/>
      <c r="C9" s="54" t="s">
        <v>10</v>
      </c>
      <c r="D9" s="55">
        <v>284</v>
      </c>
      <c r="E9" s="55">
        <v>306</v>
      </c>
      <c r="F9" s="55">
        <v>325</v>
      </c>
      <c r="G9" s="55">
        <v>42.9</v>
      </c>
      <c r="H9" s="56"/>
      <c r="I9" s="57">
        <f t="shared" si="1"/>
        <v>1557.6580282462637</v>
      </c>
      <c r="J9" s="57">
        <f t="shared" si="2"/>
        <v>1678.3216783216785</v>
      </c>
      <c r="K9" s="58">
        <f t="shared" si="3"/>
        <v>1782.5311942959004</v>
      </c>
      <c r="L9" s="51"/>
      <c r="M9" s="77">
        <f>+D16/D9-1</f>
        <v>0.10915492957746475</v>
      </c>
      <c r="N9" s="78">
        <f>+E16/E9-1</f>
        <v>0.11111111111111116</v>
      </c>
      <c r="O9" s="78">
        <f>+F16/F9-1</f>
        <v>0.10153846153846158</v>
      </c>
      <c r="P9" s="79">
        <f>+G16/G9-1</f>
        <v>-9.3240093240093413E-3</v>
      </c>
    </row>
    <row r="10" spans="1:16" x14ac:dyDescent="0.25">
      <c r="A10" s="47"/>
      <c r="B10" s="48"/>
      <c r="C10" s="49" t="s">
        <v>11</v>
      </c>
      <c r="D10" s="50">
        <v>330</v>
      </c>
      <c r="E10" s="50">
        <v>413</v>
      </c>
      <c r="F10" s="50">
        <v>479</v>
      </c>
      <c r="G10" s="50">
        <v>47.5</v>
      </c>
      <c r="H10" s="51"/>
      <c r="I10" s="52">
        <f t="shared" si="1"/>
        <v>1634.6749226006191</v>
      </c>
      <c r="J10" s="52">
        <f t="shared" si="2"/>
        <v>2045.8204334365325</v>
      </c>
      <c r="K10" s="53">
        <f t="shared" si="3"/>
        <v>2372.7554179566564</v>
      </c>
      <c r="L10" s="51"/>
      <c r="M10" s="80">
        <f>+D17/D10-1</f>
        <v>6.6666666666666652E-2</v>
      </c>
      <c r="N10" s="81">
        <f>+E17/E10-1</f>
        <v>4.8426150121065881E-3</v>
      </c>
      <c r="O10" s="81">
        <f>+F17/F10-1</f>
        <v>-3.5490605427974997E-2</v>
      </c>
      <c r="P10" s="82">
        <f>+G17/G10-1</f>
        <v>-5.6842105263157916E-2</v>
      </c>
    </row>
    <row r="11" spans="1:16" x14ac:dyDescent="0.25">
      <c r="A11" s="47"/>
      <c r="B11" s="48"/>
      <c r="C11" s="54" t="s">
        <v>12</v>
      </c>
      <c r="D11" s="55">
        <v>226</v>
      </c>
      <c r="E11" s="55">
        <v>305</v>
      </c>
      <c r="F11" s="55">
        <v>339</v>
      </c>
      <c r="G11" s="55">
        <v>49.3</v>
      </c>
      <c r="H11" s="56"/>
      <c r="I11" s="57">
        <f t="shared" si="1"/>
        <v>1078.6302350554827</v>
      </c>
      <c r="J11" s="57">
        <f t="shared" si="2"/>
        <v>1455.6735473093904</v>
      </c>
      <c r="K11" s="58">
        <f t="shared" si="3"/>
        <v>1617.9453525832241</v>
      </c>
      <c r="L11" s="51"/>
      <c r="M11" s="77">
        <f>+D18/D11-1</f>
        <v>0.12831858407079655</v>
      </c>
      <c r="N11" s="78">
        <f>+E18/E11-1</f>
        <v>2.6229508196721207E-2</v>
      </c>
      <c r="O11" s="78">
        <f>+F18/F11-1</f>
        <v>8.8495575221239076E-3</v>
      </c>
      <c r="P11" s="79">
        <f>+G18/G11-1</f>
        <v>-6.0851926977687598E-2</v>
      </c>
    </row>
    <row r="12" spans="1:16" x14ac:dyDescent="0.25">
      <c r="A12" s="59"/>
      <c r="B12" s="60" t="s">
        <v>13</v>
      </c>
      <c r="C12" s="49" t="s">
        <v>6</v>
      </c>
      <c r="D12" s="50">
        <v>713</v>
      </c>
      <c r="E12" s="50">
        <v>721</v>
      </c>
      <c r="F12" s="50">
        <v>772</v>
      </c>
      <c r="G12" s="50">
        <v>39.799999999999997</v>
      </c>
      <c r="H12" s="51"/>
      <c r="I12" s="52">
        <f t="shared" si="1"/>
        <v>4215.1936151344962</v>
      </c>
      <c r="J12" s="52">
        <f t="shared" si="2"/>
        <v>4262.4889151640564</v>
      </c>
      <c r="K12" s="53">
        <f t="shared" si="3"/>
        <v>4563.9964528524988</v>
      </c>
      <c r="L12" s="51"/>
      <c r="M12" s="83">
        <f>(D12-D5)*1000</f>
        <v>27000</v>
      </c>
      <c r="N12" s="84">
        <f>(E12-E5)*1000</f>
        <v>28000</v>
      </c>
      <c r="O12" s="84">
        <f>(F12-F5)*1000</f>
        <v>-130000</v>
      </c>
      <c r="P12" s="85">
        <f>+G5-G12</f>
        <v>0.10000000000000142</v>
      </c>
    </row>
    <row r="13" spans="1:16" x14ac:dyDescent="0.25">
      <c r="A13" s="59"/>
      <c r="B13" s="61"/>
      <c r="C13" s="60" t="s">
        <v>7</v>
      </c>
      <c r="D13" s="62">
        <v>581</v>
      </c>
      <c r="E13" s="62">
        <v>595</v>
      </c>
      <c r="F13" s="62">
        <v>619</v>
      </c>
      <c r="G13" s="62">
        <v>39.799999999999997</v>
      </c>
      <c r="H13" s="63"/>
      <c r="I13" s="64">
        <f t="shared" si="1"/>
        <v>3434.8211646467635</v>
      </c>
      <c r="J13" s="64">
        <f t="shared" si="2"/>
        <v>3517.5879396984928</v>
      </c>
      <c r="K13" s="65">
        <f t="shared" si="3"/>
        <v>3659.4738397871715</v>
      </c>
      <c r="L13" s="51"/>
      <c r="M13" s="89">
        <f>(D13-D6)*1000</f>
        <v>21000</v>
      </c>
      <c r="N13" s="90">
        <f>(E13-E6)*1000</f>
        <v>22000</v>
      </c>
      <c r="O13" s="90">
        <f>(F13-F6)*1000</f>
        <v>-65000</v>
      </c>
      <c r="P13" s="91">
        <f>+G6-G13</f>
        <v>-0.29999999999999716</v>
      </c>
    </row>
    <row r="14" spans="1:16" x14ac:dyDescent="0.25">
      <c r="A14" s="59"/>
      <c r="B14" s="61"/>
      <c r="C14" s="49" t="s">
        <v>8</v>
      </c>
      <c r="D14" s="50">
        <v>429</v>
      </c>
      <c r="E14" s="50">
        <v>453</v>
      </c>
      <c r="F14" s="50">
        <v>478</v>
      </c>
      <c r="G14" s="50">
        <v>40.4</v>
      </c>
      <c r="H14" s="51"/>
      <c r="I14" s="52">
        <f t="shared" si="1"/>
        <v>2498.5439720442632</v>
      </c>
      <c r="J14" s="52">
        <f t="shared" si="2"/>
        <v>2638.3226557949915</v>
      </c>
      <c r="K14" s="53">
        <f t="shared" si="3"/>
        <v>2783.9254513686665</v>
      </c>
      <c r="L14" s="51"/>
      <c r="M14" s="83">
        <f>(D14-D7)*1000</f>
        <v>20000</v>
      </c>
      <c r="N14" s="84">
        <f>(E14-E7)*1000</f>
        <v>21000</v>
      </c>
      <c r="O14" s="84">
        <f>(F14-F7)*1000</f>
        <v>-21000</v>
      </c>
      <c r="P14" s="85">
        <f>+G7-G14</f>
        <v>-0.19999999999999574</v>
      </c>
    </row>
    <row r="15" spans="1:16" x14ac:dyDescent="0.25">
      <c r="A15" s="59"/>
      <c r="B15" s="61"/>
      <c r="C15" s="60" t="s">
        <v>9</v>
      </c>
      <c r="D15" s="62">
        <v>327</v>
      </c>
      <c r="E15" s="62">
        <v>343</v>
      </c>
      <c r="F15" s="62">
        <v>358</v>
      </c>
      <c r="G15" s="62">
        <v>40.200000000000003</v>
      </c>
      <c r="H15" s="63"/>
      <c r="I15" s="64">
        <f t="shared" si="1"/>
        <v>1913.9596136962246</v>
      </c>
      <c r="J15" s="64">
        <f t="shared" si="2"/>
        <v>2007.6090137547553</v>
      </c>
      <c r="K15" s="65">
        <f t="shared" si="3"/>
        <v>2095.405326309628</v>
      </c>
      <c r="L15" s="51"/>
      <c r="M15" s="89">
        <f>(D15-D8)*1000</f>
        <v>29000</v>
      </c>
      <c r="N15" s="90">
        <f>(E15-E8)*1000</f>
        <v>25000</v>
      </c>
      <c r="O15" s="90">
        <f>(F15-F8)*1000</f>
        <v>11000</v>
      </c>
      <c r="P15" s="91">
        <f>+G8-G15</f>
        <v>0.19999999999999574</v>
      </c>
    </row>
    <row r="16" spans="1:16" x14ac:dyDescent="0.25">
      <c r="A16" s="59"/>
      <c r="B16" s="61"/>
      <c r="C16" s="49" t="s">
        <v>10</v>
      </c>
      <c r="D16" s="50">
        <v>315</v>
      </c>
      <c r="E16" s="50">
        <v>340</v>
      </c>
      <c r="F16" s="50">
        <v>358</v>
      </c>
      <c r="G16" s="50">
        <v>42.5</v>
      </c>
      <c r="H16" s="51"/>
      <c r="I16" s="52">
        <f t="shared" si="1"/>
        <v>1743.9446366782006</v>
      </c>
      <c r="J16" s="52">
        <f t="shared" si="2"/>
        <v>1882.3529411764705</v>
      </c>
      <c r="K16" s="53">
        <f t="shared" si="3"/>
        <v>1982.0069204152248</v>
      </c>
      <c r="L16" s="51"/>
      <c r="M16" s="83">
        <f>(D16-D9)*1000</f>
        <v>31000</v>
      </c>
      <c r="N16" s="84">
        <f>(E16-E9)*1000</f>
        <v>34000</v>
      </c>
      <c r="O16" s="84">
        <f>(F16-F9)*1000</f>
        <v>33000</v>
      </c>
      <c r="P16" s="85">
        <f>+G9-G16</f>
        <v>0.39999999999999858</v>
      </c>
    </row>
    <row r="17" spans="1:16" x14ac:dyDescent="0.25">
      <c r="A17" s="59"/>
      <c r="B17" s="61"/>
      <c r="C17" s="60" t="s">
        <v>11</v>
      </c>
      <c r="D17" s="62">
        <v>352</v>
      </c>
      <c r="E17" s="62">
        <v>415</v>
      </c>
      <c r="F17" s="62">
        <v>462</v>
      </c>
      <c r="G17" s="62">
        <v>44.8</v>
      </c>
      <c r="H17" s="63"/>
      <c r="I17" s="64">
        <f t="shared" si="1"/>
        <v>1848.7394957983195</v>
      </c>
      <c r="J17" s="64">
        <f t="shared" si="2"/>
        <v>2179.6218487394963</v>
      </c>
      <c r="K17" s="65">
        <f t="shared" si="3"/>
        <v>2426.4705882352946</v>
      </c>
      <c r="L17" s="51"/>
      <c r="M17" s="89">
        <f>(D17-D10)*1000</f>
        <v>22000</v>
      </c>
      <c r="N17" s="90">
        <f>(E17-E10)*1000</f>
        <v>2000</v>
      </c>
      <c r="O17" s="90">
        <f>(F17-F10)*1000</f>
        <v>-17000</v>
      </c>
      <c r="P17" s="91">
        <f>+G10-G17</f>
        <v>2.7000000000000028</v>
      </c>
    </row>
    <row r="18" spans="1:16" ht="15.75" thickBot="1" x14ac:dyDescent="0.3">
      <c r="A18" s="66"/>
      <c r="B18" s="67"/>
      <c r="C18" s="68" t="s">
        <v>12</v>
      </c>
      <c r="D18" s="69">
        <v>255</v>
      </c>
      <c r="E18" s="69">
        <v>313</v>
      </c>
      <c r="F18" s="69">
        <v>342</v>
      </c>
      <c r="G18" s="69">
        <v>46.3</v>
      </c>
      <c r="H18" s="70"/>
      <c r="I18" s="71">
        <f t="shared" si="1"/>
        <v>1295.8963282937366</v>
      </c>
      <c r="J18" s="71">
        <f t="shared" si="2"/>
        <v>1590.6492186507435</v>
      </c>
      <c r="K18" s="72">
        <f t="shared" si="3"/>
        <v>1738.0256638292467</v>
      </c>
      <c r="L18" s="73"/>
      <c r="M18" s="86">
        <f>(D18-D11)*1000</f>
        <v>29000</v>
      </c>
      <c r="N18" s="87">
        <f>(E18-E11)*1000</f>
        <v>8000</v>
      </c>
      <c r="O18" s="87">
        <f>(F18-F11)*1000</f>
        <v>3000</v>
      </c>
      <c r="P18" s="88">
        <f>+G11-G18</f>
        <v>3</v>
      </c>
    </row>
    <row r="20" spans="1:16" x14ac:dyDescent="0.25">
      <c r="A20" s="7" t="s">
        <v>15</v>
      </c>
      <c r="B20" s="7"/>
      <c r="C20" s="7"/>
      <c r="D20" s="5"/>
      <c r="E20" s="12"/>
      <c r="F20" s="7" t="s">
        <v>26</v>
      </c>
      <c r="G20" s="6"/>
      <c r="H20" s="6"/>
      <c r="I20" s="6"/>
      <c r="J20" s="6"/>
      <c r="K20" s="6"/>
      <c r="L20" s="2"/>
    </row>
    <row r="21" spans="1:16" x14ac:dyDescent="0.25">
      <c r="A21" s="7" t="s">
        <v>16</v>
      </c>
      <c r="B21" s="7"/>
      <c r="C21" s="7"/>
      <c r="D21" s="5"/>
      <c r="E21" s="12"/>
      <c r="F21" s="5" t="s">
        <v>42</v>
      </c>
      <c r="G21" s="6"/>
      <c r="H21" s="6"/>
      <c r="I21" s="6"/>
      <c r="J21" s="6"/>
      <c r="K21" s="6"/>
      <c r="L21" s="2"/>
    </row>
    <row r="22" spans="1:16" x14ac:dyDescent="0.25">
      <c r="A22" s="3"/>
      <c r="B22" s="3"/>
      <c r="C22" s="3"/>
      <c r="D22" s="3"/>
      <c r="E22" s="3"/>
      <c r="F22" s="5" t="s">
        <v>27</v>
      </c>
      <c r="G22" s="6"/>
      <c r="H22" s="6"/>
      <c r="I22" s="6"/>
      <c r="J22" s="6"/>
      <c r="K22" s="6"/>
      <c r="L22" s="2"/>
    </row>
    <row r="23" spans="1:16" x14ac:dyDescent="0.25">
      <c r="A23" s="5" t="s">
        <v>17</v>
      </c>
      <c r="B23" s="6"/>
      <c r="C23" s="6"/>
      <c r="D23" s="6"/>
      <c r="E23" s="3"/>
      <c r="F23" s="5" t="s">
        <v>28</v>
      </c>
      <c r="G23" s="6"/>
      <c r="H23" s="6"/>
      <c r="I23" s="6"/>
      <c r="J23" s="6"/>
      <c r="K23" s="6"/>
      <c r="L23" s="2"/>
    </row>
    <row r="24" spans="1:16" x14ac:dyDescent="0.25">
      <c r="A24" s="5" t="s">
        <v>18</v>
      </c>
      <c r="B24" s="6"/>
      <c r="C24" s="6"/>
      <c r="D24" s="6"/>
      <c r="E24" s="3"/>
      <c r="F24" s="5" t="s">
        <v>29</v>
      </c>
      <c r="G24" s="6"/>
      <c r="H24" s="6"/>
      <c r="I24" s="6"/>
      <c r="J24" s="6"/>
      <c r="K24" s="6"/>
      <c r="L24" s="2"/>
    </row>
    <row r="25" spans="1:16" x14ac:dyDescent="0.25">
      <c r="A25" s="4" t="s">
        <v>14</v>
      </c>
      <c r="B25" s="3"/>
      <c r="C25" s="3"/>
      <c r="D25" s="3"/>
      <c r="E25" s="3"/>
    </row>
    <row r="26" spans="1:16" x14ac:dyDescent="0.25">
      <c r="A26" s="5" t="s">
        <v>19</v>
      </c>
      <c r="B26" s="6"/>
      <c r="C26" s="6"/>
      <c r="D26" s="6"/>
      <c r="E26" s="3"/>
      <c r="F26" s="7" t="s">
        <v>31</v>
      </c>
      <c r="G26" s="6"/>
      <c r="H26" s="6"/>
      <c r="I26" s="6"/>
      <c r="J26" s="6"/>
      <c r="K26" s="6"/>
      <c r="L26" s="2"/>
    </row>
    <row r="27" spans="1:16" x14ac:dyDescent="0.25">
      <c r="A27" s="5" t="s">
        <v>20</v>
      </c>
      <c r="B27" s="6"/>
      <c r="C27" s="6"/>
      <c r="D27" s="6"/>
      <c r="E27" s="3"/>
      <c r="F27" s="5" t="s">
        <v>43</v>
      </c>
      <c r="G27" s="6"/>
      <c r="H27" s="6"/>
      <c r="I27" s="6"/>
      <c r="J27" s="6"/>
      <c r="K27" s="6"/>
      <c r="L27" s="2"/>
    </row>
    <row r="28" spans="1:16" x14ac:dyDescent="0.25">
      <c r="A28" s="5" t="s">
        <v>21</v>
      </c>
      <c r="B28" s="6"/>
      <c r="C28" s="6"/>
      <c r="D28" s="6"/>
      <c r="E28" s="3"/>
      <c r="F28" s="5" t="s">
        <v>32</v>
      </c>
      <c r="G28" s="6"/>
      <c r="H28" s="6"/>
      <c r="I28" s="6"/>
      <c r="J28" s="6"/>
      <c r="K28" s="6"/>
      <c r="L28" s="2"/>
    </row>
    <row r="29" spans="1:16" x14ac:dyDescent="0.25">
      <c r="A29" s="5" t="s">
        <v>22</v>
      </c>
      <c r="B29" s="6"/>
      <c r="C29" s="6"/>
      <c r="D29" s="6"/>
      <c r="E29" s="3"/>
      <c r="F29" s="5" t="s">
        <v>33</v>
      </c>
      <c r="G29" s="6"/>
      <c r="H29" s="6"/>
      <c r="I29" s="6"/>
      <c r="J29" s="6"/>
      <c r="K29" s="6"/>
      <c r="L29" s="2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6" x14ac:dyDescent="0.25">
      <c r="A31" s="5" t="s">
        <v>23</v>
      </c>
      <c r="B31" s="6"/>
      <c r="C31" s="6"/>
      <c r="D31" s="6"/>
      <c r="E31" s="3"/>
      <c r="F31" s="7" t="s">
        <v>34</v>
      </c>
      <c r="G31" s="6"/>
      <c r="H31" s="6"/>
      <c r="I31" s="6"/>
      <c r="J31" s="6"/>
      <c r="K31" s="6"/>
      <c r="L31" s="2"/>
    </row>
    <row r="32" spans="1:16" x14ac:dyDescent="0.25">
      <c r="A32" s="5" t="s">
        <v>24</v>
      </c>
      <c r="B32" s="6"/>
      <c r="C32" s="6"/>
      <c r="D32" s="6"/>
      <c r="F32" s="5" t="s">
        <v>44</v>
      </c>
      <c r="G32" s="6"/>
      <c r="H32" s="6"/>
      <c r="I32" s="6"/>
      <c r="J32" s="6"/>
      <c r="K32" s="6"/>
      <c r="L32" s="2"/>
    </row>
    <row r="33" spans="1:12" x14ac:dyDescent="0.25">
      <c r="A33" s="5" t="s">
        <v>25</v>
      </c>
      <c r="B33" s="6"/>
      <c r="C33" s="6"/>
      <c r="D33" s="6"/>
      <c r="F33" s="5" t="s">
        <v>35</v>
      </c>
      <c r="G33" s="6"/>
      <c r="H33" s="6"/>
      <c r="I33" s="6"/>
      <c r="J33" s="6"/>
      <c r="K33" s="6"/>
      <c r="L33" s="2"/>
    </row>
    <row r="34" spans="1:12" x14ac:dyDescent="0.25">
      <c r="F34" s="5" t="s">
        <v>36</v>
      </c>
      <c r="G34" s="6"/>
      <c r="H34" s="6"/>
      <c r="I34" s="6"/>
      <c r="J34" s="6"/>
      <c r="K34" s="6"/>
      <c r="L34" s="2"/>
    </row>
    <row r="35" spans="1:12" x14ac:dyDescent="0.25">
      <c r="A35" s="6" t="s">
        <v>50</v>
      </c>
      <c r="B35" s="2"/>
      <c r="C35" s="2"/>
      <c r="D35" s="2"/>
      <c r="F35" s="5" t="s">
        <v>37</v>
      </c>
      <c r="G35" s="6"/>
      <c r="H35" s="6"/>
      <c r="I35" s="6"/>
      <c r="J35" s="6"/>
      <c r="K35" s="6"/>
      <c r="L35" s="2"/>
    </row>
    <row r="36" spans="1:12" x14ac:dyDescent="0.25">
      <c r="A36" s="32" t="s">
        <v>49</v>
      </c>
      <c r="B36" s="33"/>
      <c r="C36" s="33"/>
      <c r="D36" s="33"/>
    </row>
    <row r="37" spans="1:12" x14ac:dyDescent="0.25">
      <c r="A37" s="33"/>
      <c r="B37" s="33"/>
      <c r="C37" s="33"/>
      <c r="D37" s="33"/>
    </row>
    <row r="39" spans="1:12" x14ac:dyDescent="0.25">
      <c r="A39" t="s">
        <v>57</v>
      </c>
    </row>
    <row r="44" spans="1:12" x14ac:dyDescent="0.25">
      <c r="A44" s="1" t="s">
        <v>30</v>
      </c>
    </row>
    <row r="58" spans="1:1" x14ac:dyDescent="0.25">
      <c r="A58" s="1" t="s">
        <v>38</v>
      </c>
    </row>
    <row r="59" spans="1:1" x14ac:dyDescent="0.25">
      <c r="A59" s="1" t="s">
        <v>30</v>
      </c>
    </row>
    <row r="62" spans="1:1" x14ac:dyDescent="0.25">
      <c r="A62" s="1" t="s">
        <v>39</v>
      </c>
    </row>
    <row r="63" spans="1:1" x14ac:dyDescent="0.25">
      <c r="A63" s="1" t="s">
        <v>40</v>
      </c>
    </row>
    <row r="64" spans="1:1" x14ac:dyDescent="0.25">
      <c r="A64" s="1" t="s">
        <v>41</v>
      </c>
    </row>
    <row r="65" spans="1:1" x14ac:dyDescent="0.25">
      <c r="A65" s="1" t="s">
        <v>30</v>
      </c>
    </row>
  </sheetData>
  <mergeCells count="3">
    <mergeCell ref="A36:D37"/>
    <mergeCell ref="I3:K3"/>
    <mergeCell ref="M3:P3"/>
  </mergeCells>
  <conditionalFormatting sqref="M5:P11">
    <cfRule type="cellIs" dxfId="0" priority="1" stopIfTrue="1" operator="lessThanOrEqual">
      <formula>0</formula>
    </cfRule>
  </conditionalFormatting>
  <hyperlinks>
    <hyperlink ref="A36" r:id="rId1"/>
  </hyperlinks>
  <pageMargins left="0.25" right="0.25" top="0.75" bottom="0.75" header="0.3" footer="0.3"/>
  <pageSetup paperSize="9" scale="75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showGridLines="0" workbookViewId="0">
      <selection activeCell="Q13" sqref="Q13"/>
    </sheetView>
  </sheetViews>
  <sheetFormatPr defaultRowHeight="15" x14ac:dyDescent="0.25"/>
  <cols>
    <col min="1" max="1" width="11" style="14" customWidth="1"/>
    <col min="13" max="13" width="0" hidden="1" customWidth="1"/>
    <col min="14" max="14" width="11" style="14" customWidth="1"/>
  </cols>
  <sheetData>
    <row r="1" spans="1:15" ht="20.25" thickBot="1" x14ac:dyDescent="0.35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7"/>
      <c r="O1" s="16"/>
    </row>
    <row r="2" spans="1:15" ht="8.25" customHeight="1" thickTop="1" x14ac:dyDescent="0.25">
      <c r="A2" s="23"/>
    </row>
    <row r="3" spans="1:15" ht="34.5" customHeight="1" x14ac:dyDescent="0.3">
      <c r="A3" s="34" t="s">
        <v>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9" customHeight="1" x14ac:dyDescent="0.25">
      <c r="A4" s="19"/>
    </row>
    <row r="5" spans="1:15" x14ac:dyDescent="0.25">
      <c r="A5" s="21"/>
      <c r="B5" s="22" t="s">
        <v>53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1"/>
      <c r="O5" s="22" t="s">
        <v>53</v>
      </c>
    </row>
    <row r="6" spans="1:15" x14ac:dyDescent="0.25">
      <c r="A6" s="20">
        <v>39448</v>
      </c>
      <c r="B6" s="17">
        <v>120.2</v>
      </c>
      <c r="N6" s="20">
        <v>39448</v>
      </c>
      <c r="O6" s="18">
        <v>100</v>
      </c>
    </row>
    <row r="7" spans="1:15" x14ac:dyDescent="0.25">
      <c r="A7" s="24">
        <v>39479</v>
      </c>
      <c r="B7" s="26">
        <v>119.5</v>
      </c>
      <c r="M7">
        <f t="shared" ref="M7:M45" si="0">+B7/B6</f>
        <v>0.99417637271214643</v>
      </c>
      <c r="N7" s="24">
        <v>39479</v>
      </c>
      <c r="O7" s="25">
        <f t="shared" ref="O7:O45" si="1">+O6*M7</f>
        <v>99.417637271214645</v>
      </c>
    </row>
    <row r="8" spans="1:15" x14ac:dyDescent="0.25">
      <c r="A8" s="20">
        <v>39508</v>
      </c>
      <c r="B8" s="17">
        <v>119.2</v>
      </c>
      <c r="M8">
        <f t="shared" si="0"/>
        <v>0.99748953974895405</v>
      </c>
      <c r="N8" s="20">
        <v>39508</v>
      </c>
      <c r="O8" s="18">
        <f t="shared" si="1"/>
        <v>99.168053244592357</v>
      </c>
    </row>
    <row r="9" spans="1:15" x14ac:dyDescent="0.25">
      <c r="A9" s="24">
        <v>39539</v>
      </c>
      <c r="B9" s="26">
        <v>116.3</v>
      </c>
      <c r="M9">
        <f t="shared" si="0"/>
        <v>0.97567114093959728</v>
      </c>
      <c r="N9" s="24">
        <v>39539</v>
      </c>
      <c r="O9" s="25">
        <f t="shared" si="1"/>
        <v>96.755407653910154</v>
      </c>
    </row>
    <row r="10" spans="1:15" x14ac:dyDescent="0.25">
      <c r="A10" s="20">
        <v>39569</v>
      </c>
      <c r="B10" s="17">
        <v>115.2</v>
      </c>
      <c r="M10">
        <f t="shared" si="0"/>
        <v>0.99054170249355122</v>
      </c>
      <c r="N10" s="20">
        <v>39569</v>
      </c>
      <c r="O10" s="18">
        <f t="shared" si="1"/>
        <v>95.840266222961745</v>
      </c>
    </row>
    <row r="11" spans="1:15" x14ac:dyDescent="0.25">
      <c r="A11" s="24">
        <v>39600</v>
      </c>
      <c r="B11" s="26">
        <v>115.6</v>
      </c>
      <c r="M11">
        <f t="shared" si="0"/>
        <v>1.0034722222222221</v>
      </c>
      <c r="N11" s="24">
        <v>39600</v>
      </c>
      <c r="O11" s="25">
        <f t="shared" si="1"/>
        <v>96.173044925124799</v>
      </c>
    </row>
    <row r="12" spans="1:15" x14ac:dyDescent="0.25">
      <c r="A12" s="20">
        <v>39630</v>
      </c>
      <c r="B12" s="17">
        <v>115.4</v>
      </c>
      <c r="M12">
        <f t="shared" si="0"/>
        <v>0.99826989619377171</v>
      </c>
      <c r="N12" s="20">
        <v>39630</v>
      </c>
      <c r="O12" s="18">
        <f t="shared" si="1"/>
        <v>96.006655574043279</v>
      </c>
    </row>
    <row r="13" spans="1:15" x14ac:dyDescent="0.25">
      <c r="A13" s="24">
        <v>39661</v>
      </c>
      <c r="B13" s="26">
        <v>114.9</v>
      </c>
      <c r="M13">
        <f t="shared" si="0"/>
        <v>0.99566724436741771</v>
      </c>
      <c r="N13" s="24">
        <v>39661</v>
      </c>
      <c r="O13" s="25">
        <f t="shared" si="1"/>
        <v>95.590682196339458</v>
      </c>
    </row>
    <row r="14" spans="1:15" x14ac:dyDescent="0.25">
      <c r="A14" s="20">
        <v>39692</v>
      </c>
      <c r="B14" s="17">
        <v>114.5</v>
      </c>
      <c r="M14">
        <f t="shared" si="0"/>
        <v>0.99651871192341157</v>
      </c>
      <c r="N14" s="20">
        <v>39692</v>
      </c>
      <c r="O14" s="18">
        <f t="shared" si="1"/>
        <v>95.257903494176389</v>
      </c>
    </row>
    <row r="15" spans="1:15" x14ac:dyDescent="0.25">
      <c r="A15" s="24">
        <v>39722</v>
      </c>
      <c r="B15" s="26">
        <v>112.4</v>
      </c>
      <c r="M15">
        <f t="shared" si="0"/>
        <v>0.98165938864628821</v>
      </c>
      <c r="N15" s="24">
        <v>39722</v>
      </c>
      <c r="O15" s="25">
        <f t="shared" si="1"/>
        <v>93.510815307820323</v>
      </c>
    </row>
    <row r="16" spans="1:15" x14ac:dyDescent="0.25">
      <c r="A16" s="20">
        <v>39753</v>
      </c>
      <c r="B16" s="17">
        <v>109.9</v>
      </c>
      <c r="M16">
        <f t="shared" si="0"/>
        <v>0.97775800711743777</v>
      </c>
      <c r="N16" s="20">
        <v>39753</v>
      </c>
      <c r="O16" s="18">
        <f t="shared" si="1"/>
        <v>91.430948419301188</v>
      </c>
    </row>
    <row r="17" spans="1:15" x14ac:dyDescent="0.25">
      <c r="A17" s="24">
        <v>39783</v>
      </c>
      <c r="B17" s="26">
        <v>109</v>
      </c>
      <c r="M17">
        <f t="shared" si="0"/>
        <v>0.99181073703366696</v>
      </c>
      <c r="N17" s="24">
        <v>39783</v>
      </c>
      <c r="O17" s="25">
        <f t="shared" si="1"/>
        <v>90.682196339434299</v>
      </c>
    </row>
    <row r="18" spans="1:15" x14ac:dyDescent="0.25">
      <c r="A18" s="20">
        <v>39814</v>
      </c>
      <c r="B18" s="17">
        <v>109</v>
      </c>
      <c r="M18">
        <f t="shared" si="0"/>
        <v>1</v>
      </c>
      <c r="N18" s="20">
        <v>39814</v>
      </c>
      <c r="O18" s="18">
        <f t="shared" si="1"/>
        <v>90.682196339434299</v>
      </c>
    </row>
    <row r="19" spans="1:15" x14ac:dyDescent="0.25">
      <c r="A19" s="24">
        <v>39845</v>
      </c>
      <c r="B19" s="26">
        <v>108.4</v>
      </c>
      <c r="M19">
        <f t="shared" si="0"/>
        <v>0.99449541284403675</v>
      </c>
      <c r="N19" s="24">
        <v>39845</v>
      </c>
      <c r="O19" s="25">
        <f t="shared" si="1"/>
        <v>90.18302828618971</v>
      </c>
    </row>
    <row r="20" spans="1:15" x14ac:dyDescent="0.25">
      <c r="A20" s="20">
        <v>39873</v>
      </c>
      <c r="B20" s="17">
        <v>109.2</v>
      </c>
      <c r="M20">
        <f t="shared" si="0"/>
        <v>1.0073800738007379</v>
      </c>
      <c r="N20" s="20">
        <v>39873</v>
      </c>
      <c r="O20" s="18">
        <f t="shared" si="1"/>
        <v>90.848585690515819</v>
      </c>
    </row>
    <row r="21" spans="1:15" x14ac:dyDescent="0.25">
      <c r="A21" s="24">
        <v>39904</v>
      </c>
      <c r="B21" s="26">
        <v>108.5</v>
      </c>
      <c r="M21">
        <f t="shared" si="0"/>
        <v>0.99358974358974361</v>
      </c>
      <c r="N21" s="24">
        <v>39904</v>
      </c>
      <c r="O21" s="25">
        <f t="shared" si="1"/>
        <v>90.266222961730463</v>
      </c>
    </row>
    <row r="22" spans="1:15" x14ac:dyDescent="0.25">
      <c r="A22" s="20">
        <v>39934</v>
      </c>
      <c r="B22" s="17">
        <v>107.5</v>
      </c>
      <c r="M22">
        <f t="shared" si="0"/>
        <v>0.99078341013824889</v>
      </c>
      <c r="N22" s="20">
        <v>39934</v>
      </c>
      <c r="O22" s="18">
        <f t="shared" si="1"/>
        <v>89.434276206322807</v>
      </c>
    </row>
    <row r="23" spans="1:15" x14ac:dyDescent="0.25">
      <c r="A23" s="24">
        <v>39965</v>
      </c>
      <c r="B23" s="26">
        <v>106.2</v>
      </c>
      <c r="M23">
        <f t="shared" si="0"/>
        <v>0.98790697674418604</v>
      </c>
      <c r="N23" s="24">
        <v>39965</v>
      </c>
      <c r="O23" s="25">
        <f t="shared" si="1"/>
        <v>88.352745424292848</v>
      </c>
    </row>
    <row r="24" spans="1:15" x14ac:dyDescent="0.25">
      <c r="A24" s="20">
        <v>39995</v>
      </c>
      <c r="B24" s="17">
        <v>106.4</v>
      </c>
      <c r="M24">
        <f t="shared" si="0"/>
        <v>1.0018832391713748</v>
      </c>
      <c r="N24" s="20">
        <v>39995</v>
      </c>
      <c r="O24" s="18">
        <f t="shared" si="1"/>
        <v>88.519134775374383</v>
      </c>
    </row>
    <row r="25" spans="1:15" x14ac:dyDescent="0.25">
      <c r="A25" s="24">
        <v>40026</v>
      </c>
      <c r="B25" s="26">
        <v>105.9</v>
      </c>
      <c r="M25">
        <f t="shared" si="0"/>
        <v>0.99530075187969924</v>
      </c>
      <c r="N25" s="24">
        <v>40026</v>
      </c>
      <c r="O25" s="25">
        <f t="shared" si="1"/>
        <v>88.103161397670561</v>
      </c>
    </row>
    <row r="26" spans="1:15" x14ac:dyDescent="0.25">
      <c r="A26" s="20">
        <v>40057</v>
      </c>
      <c r="B26" s="17">
        <v>105.3</v>
      </c>
      <c r="M26">
        <f t="shared" si="0"/>
        <v>0.9943342776203965</v>
      </c>
      <c r="N26" s="20">
        <v>40057</v>
      </c>
      <c r="O26" s="18">
        <f t="shared" si="1"/>
        <v>87.603993344425959</v>
      </c>
    </row>
    <row r="27" spans="1:15" x14ac:dyDescent="0.25">
      <c r="A27" s="24">
        <v>40087</v>
      </c>
      <c r="B27" s="26">
        <v>104.5</v>
      </c>
      <c r="M27">
        <f t="shared" si="0"/>
        <v>0.99240265906932579</v>
      </c>
      <c r="N27" s="24">
        <v>40087</v>
      </c>
      <c r="O27" s="25">
        <f t="shared" si="1"/>
        <v>86.938435940099836</v>
      </c>
    </row>
    <row r="28" spans="1:15" x14ac:dyDescent="0.25">
      <c r="A28" s="20">
        <v>40118</v>
      </c>
      <c r="B28" s="17">
        <v>105.2</v>
      </c>
      <c r="M28">
        <f t="shared" si="0"/>
        <v>1.0066985645933015</v>
      </c>
      <c r="N28" s="20">
        <v>40118</v>
      </c>
      <c r="O28" s="18">
        <f t="shared" si="1"/>
        <v>87.520798668885206</v>
      </c>
    </row>
    <row r="29" spans="1:15" x14ac:dyDescent="0.25">
      <c r="A29" s="24">
        <v>40148</v>
      </c>
      <c r="B29" s="26">
        <v>105</v>
      </c>
      <c r="M29">
        <f t="shared" si="0"/>
        <v>0.99809885931558928</v>
      </c>
      <c r="N29" s="24">
        <v>40148</v>
      </c>
      <c r="O29" s="25">
        <f t="shared" si="1"/>
        <v>87.354409317803672</v>
      </c>
    </row>
    <row r="30" spans="1:15" x14ac:dyDescent="0.25">
      <c r="A30" s="20">
        <v>40179</v>
      </c>
      <c r="B30" s="17">
        <v>105.5</v>
      </c>
      <c r="M30">
        <f t="shared" si="0"/>
        <v>1.0047619047619047</v>
      </c>
      <c r="N30" s="20">
        <v>40179</v>
      </c>
      <c r="O30" s="18">
        <f t="shared" si="1"/>
        <v>87.770382695507493</v>
      </c>
    </row>
    <row r="31" spans="1:15" x14ac:dyDescent="0.25">
      <c r="A31" s="24">
        <v>40210</v>
      </c>
      <c r="B31" s="26">
        <v>104.8</v>
      </c>
      <c r="M31">
        <f t="shared" si="0"/>
        <v>0.99336492890995254</v>
      </c>
      <c r="N31" s="24">
        <v>40210</v>
      </c>
      <c r="O31" s="25">
        <f t="shared" si="1"/>
        <v>87.188019966722123</v>
      </c>
    </row>
    <row r="32" spans="1:15" x14ac:dyDescent="0.25">
      <c r="A32" s="20">
        <v>40238</v>
      </c>
      <c r="B32" s="17">
        <v>104.3</v>
      </c>
      <c r="M32">
        <f t="shared" si="0"/>
        <v>0.99522900763358779</v>
      </c>
      <c r="N32" s="20">
        <v>40238</v>
      </c>
      <c r="O32" s="18">
        <f t="shared" si="1"/>
        <v>86.772046589018302</v>
      </c>
    </row>
    <row r="33" spans="1:15" x14ac:dyDescent="0.25">
      <c r="A33" s="24">
        <v>40269</v>
      </c>
      <c r="B33" s="26">
        <v>104.2</v>
      </c>
      <c r="M33">
        <f t="shared" si="0"/>
        <v>0.99904122722914679</v>
      </c>
      <c r="N33" s="24">
        <v>40269</v>
      </c>
      <c r="O33" s="25">
        <f t="shared" si="1"/>
        <v>86.688851913477549</v>
      </c>
    </row>
    <row r="34" spans="1:15" x14ac:dyDescent="0.25">
      <c r="A34" s="20">
        <v>40299</v>
      </c>
      <c r="B34" s="17">
        <v>103.9</v>
      </c>
      <c r="M34">
        <f t="shared" si="0"/>
        <v>0.99712092130518237</v>
      </c>
      <c r="N34" s="20">
        <v>40299</v>
      </c>
      <c r="O34" s="18">
        <f t="shared" si="1"/>
        <v>86.439267886855262</v>
      </c>
    </row>
    <row r="35" spans="1:15" x14ac:dyDescent="0.25">
      <c r="A35" s="24">
        <v>40330</v>
      </c>
      <c r="B35" s="26">
        <v>106.6</v>
      </c>
      <c r="M35">
        <f t="shared" si="0"/>
        <v>1.0259865255052933</v>
      </c>
      <c r="N35" s="24">
        <v>40330</v>
      </c>
      <c r="O35" s="25">
        <f t="shared" si="1"/>
        <v>88.685524126455917</v>
      </c>
    </row>
    <row r="36" spans="1:15" x14ac:dyDescent="0.25">
      <c r="A36" s="20">
        <v>40360</v>
      </c>
      <c r="B36" s="17">
        <v>107.6</v>
      </c>
      <c r="M36">
        <f t="shared" si="0"/>
        <v>1.0093808630393997</v>
      </c>
      <c r="N36" s="20">
        <v>40360</v>
      </c>
      <c r="O36" s="18">
        <f t="shared" si="1"/>
        <v>89.517470881863574</v>
      </c>
    </row>
    <row r="37" spans="1:15" x14ac:dyDescent="0.25">
      <c r="A37" s="24">
        <v>40391</v>
      </c>
      <c r="B37" s="26">
        <v>107.4</v>
      </c>
      <c r="M37">
        <f t="shared" si="0"/>
        <v>0.99814126394052061</v>
      </c>
      <c r="N37" s="24">
        <v>40391</v>
      </c>
      <c r="O37" s="25">
        <f t="shared" si="1"/>
        <v>89.351081530782054</v>
      </c>
    </row>
    <row r="38" spans="1:15" x14ac:dyDescent="0.25">
      <c r="A38" s="20">
        <v>40422</v>
      </c>
      <c r="B38" s="17">
        <v>107.7</v>
      </c>
      <c r="M38">
        <f t="shared" si="0"/>
        <v>1.0027932960893855</v>
      </c>
      <c r="N38" s="20">
        <v>40422</v>
      </c>
      <c r="O38" s="18">
        <f t="shared" si="1"/>
        <v>89.600665557404355</v>
      </c>
    </row>
    <row r="39" spans="1:15" x14ac:dyDescent="0.25">
      <c r="A39" s="24">
        <v>40452</v>
      </c>
      <c r="B39" s="26">
        <v>107.2</v>
      </c>
      <c r="M39">
        <f t="shared" si="0"/>
        <v>0.99535747446610956</v>
      </c>
      <c r="N39" s="24">
        <v>40452</v>
      </c>
      <c r="O39" s="25">
        <f t="shared" si="1"/>
        <v>89.184692179700534</v>
      </c>
    </row>
    <row r="40" spans="1:15" x14ac:dyDescent="0.25">
      <c r="A40" s="20">
        <v>40483</v>
      </c>
      <c r="B40" s="17">
        <v>107.3</v>
      </c>
      <c r="M40">
        <f t="shared" si="0"/>
        <v>1.0009328358208955</v>
      </c>
      <c r="N40" s="20">
        <v>40483</v>
      </c>
      <c r="O40" s="18">
        <f t="shared" si="1"/>
        <v>89.267886855241301</v>
      </c>
    </row>
    <row r="41" spans="1:15" x14ac:dyDescent="0.25">
      <c r="A41" s="24">
        <v>40513</v>
      </c>
      <c r="B41" s="26">
        <v>107.2</v>
      </c>
      <c r="M41">
        <f t="shared" si="0"/>
        <v>0.99906803355079221</v>
      </c>
      <c r="N41" s="24">
        <v>40513</v>
      </c>
      <c r="O41" s="25">
        <f t="shared" si="1"/>
        <v>89.184692179700534</v>
      </c>
    </row>
    <row r="42" spans="1:15" x14ac:dyDescent="0.25">
      <c r="A42" s="20">
        <v>40544</v>
      </c>
      <c r="B42" s="17">
        <v>108.2</v>
      </c>
      <c r="M42">
        <f t="shared" si="0"/>
        <v>1.0093283582089552</v>
      </c>
      <c r="N42" s="20">
        <v>40544</v>
      </c>
      <c r="O42" s="18">
        <f t="shared" si="1"/>
        <v>90.016638935108176</v>
      </c>
    </row>
    <row r="43" spans="1:15" x14ac:dyDescent="0.25">
      <c r="A43" s="24">
        <v>40575</v>
      </c>
      <c r="B43" s="26">
        <v>107.1</v>
      </c>
      <c r="M43">
        <f t="shared" si="0"/>
        <v>0.98983364140480579</v>
      </c>
      <c r="N43" s="24">
        <v>40575</v>
      </c>
      <c r="O43" s="25">
        <f t="shared" si="1"/>
        <v>89.101497504159738</v>
      </c>
    </row>
    <row r="44" spans="1:15" x14ac:dyDescent="0.25">
      <c r="A44" s="20">
        <v>40603</v>
      </c>
      <c r="B44" s="17">
        <v>106.4</v>
      </c>
      <c r="M44">
        <f t="shared" si="0"/>
        <v>0.99346405228758183</v>
      </c>
      <c r="N44" s="20">
        <v>40603</v>
      </c>
      <c r="O44" s="18">
        <f t="shared" si="1"/>
        <v>88.519134775374397</v>
      </c>
    </row>
    <row r="45" spans="1:15" x14ac:dyDescent="0.25">
      <c r="A45" s="24">
        <v>40634</v>
      </c>
      <c r="B45" s="26">
        <v>105.7</v>
      </c>
      <c r="M45">
        <f t="shared" si="0"/>
        <v>0.99342105263157887</v>
      </c>
      <c r="N45" s="24">
        <v>40634</v>
      </c>
      <c r="O45" s="25">
        <f t="shared" si="1"/>
        <v>87.936772046589027</v>
      </c>
    </row>
  </sheetData>
  <mergeCells count="1">
    <mergeCell ref="A3:O3"/>
  </mergeCells>
  <pageMargins left="0.75" right="0.75" top="1" bottom="1" header="0.5" footer="0.5"/>
  <pageSetup paperSize="9" scale="65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Launapæling</vt:lpstr>
      <vt:lpstr>Kaupmáttur</vt:lpstr>
      <vt:lpstr>Kaupmáttur!Print_Area</vt:lpstr>
      <vt:lpstr>Launapæling!Print_Area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Launapælingar</dc:title>
  <dc:creator>Elias Pétursson</dc:creator>
  <cp:lastModifiedBy>Elias Pétursson</cp:lastModifiedBy>
  <cp:lastPrinted>2011-06-08T21:56:35Z</cp:lastPrinted>
  <dcterms:created xsi:type="dcterms:W3CDTF">2011-06-08T22:21:11Z</dcterms:created>
  <dcterms:modified xsi:type="dcterms:W3CDTF">2011-08-10T23:03:28Z</dcterms:modified>
  <cp:category>Kaupmáttur og lífskjör</cp:category>
</cp:coreProperties>
</file>